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B39EC5A7-5205-4D65-A478-DAFE35622FC7}" xr6:coauthVersionLast="47" xr6:coauthVersionMax="47" xr10:uidLastSave="{00000000-0000-0000-0000-000000000000}"/>
  <bookViews>
    <workbookView xWindow="10" yWindow="38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<sst xmlns="http://schemas.openxmlformats.org/spreadsheetml/2006/main" count="203" uniqueCount="56">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</sst>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33" workbookViewId="0">
      <selection activeCell="D47" sqref="D47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1.5981590000000001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55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32901.698872749999</v>
      </c>
      <c r="C31" s="4"/>
      <c r="F31" s="11" t="s">
        <v>14</v>
      </c>
      <c r="G31" s="11"/>
      <c r="H31" s="11"/>
      <c r="I31" s="12">
        <f xml:space="preserve"> J31*re/37*ans/12</f>
        <v>1331.7991666666667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399.53975000000008</v>
      </c>
      <c r="C32" s="4">
        <v>3000</v>
      </c>
      <c r="F32" s="11" t="s">
        <v>40</v>
      </c>
      <c r="G32" s="11"/>
      <c r="H32" s="11"/>
      <c r="I32" s="12">
        <f xml:space="preserve"> J32*re</f>
        <v>1757.9749000000002</v>
      </c>
      <c r="J32" s="13">
        <v>1100</v>
      </c>
    </row>
    <row r="33" spans="1:10" x14ac:dyDescent="0.35">
      <c r="A33" t="s">
        <v>0</v>
      </c>
      <c r="B33" s="2">
        <f t="shared" si="0"/>
        <v>1731.3389166666668</v>
      </c>
      <c r="C33" s="4">
        <v>13000</v>
      </c>
      <c r="F33" s="11" t="s">
        <v>39</v>
      </c>
      <c r="G33" s="11"/>
      <c r="H33" s="11"/>
      <c r="I33" s="12">
        <f xml:space="preserve"> J33*re</f>
        <v>4634.6611000000003</v>
      </c>
      <c r="J33" s="13">
        <v>2900</v>
      </c>
    </row>
    <row r="34" spans="1:10" x14ac:dyDescent="0.35">
      <c r="A34" t="s">
        <v>1</v>
      </c>
      <c r="B34" s="2">
        <f t="shared" si="0"/>
        <v>1504.9330583333333</v>
      </c>
      <c r="C34" s="4">
        <v>11300</v>
      </c>
      <c r="F34" s="11" t="s">
        <v>16</v>
      </c>
      <c r="G34" s="11"/>
      <c r="H34" s="11"/>
      <c r="I34" s="12">
        <f xml:space="preserve"> J34*re</f>
        <v>41.296428560000003</v>
      </c>
      <c r="J34" s="13">
        <v>25.84</v>
      </c>
    </row>
    <row r="35" spans="1:10" x14ac:dyDescent="0.35">
      <c r="A35" t="s">
        <v>38</v>
      </c>
      <c r="B35" s="2">
        <f t="shared" si="0"/>
        <v>692.5355666666668</v>
      </c>
      <c r="C35" s="4">
        <v>5200</v>
      </c>
      <c r="F35" s="11" t="s">
        <v>37</v>
      </c>
      <c r="G35" s="11"/>
      <c r="H35" s="11"/>
      <c r="I35" s="12">
        <f xml:space="preserve"> J35*re/37*ans/12</f>
        <v>665.89958333333334</v>
      </c>
      <c r="J35" s="13">
        <v>5000</v>
      </c>
    </row>
    <row r="36" spans="1:10" x14ac:dyDescent="0.35">
      <c r="A36" t="s">
        <v>51</v>
      </c>
      <c r="B36" s="2">
        <f xml:space="preserve"> C36*re/37*ans/12</f>
        <v>146.49790833333336</v>
      </c>
      <c r="C36" s="4">
        <v>1100</v>
      </c>
      <c r="D36" s="2">
        <f>SUM(B31:B36)</f>
        <v>37376.544072750003</v>
      </c>
      <c r="F36" s="11" t="s">
        <v>41</v>
      </c>
      <c r="G36" s="11"/>
      <c r="H36" s="11"/>
      <c r="I36" s="12">
        <f xml:space="preserve"> J36*re/37*ans/12</f>
        <v>1331.7991666666667</v>
      </c>
      <c r="J36" s="13">
        <v>10000</v>
      </c>
    </row>
    <row r="37" spans="1:10" x14ac:dyDescent="0.35">
      <c r="A37" t="s">
        <v>52</v>
      </c>
      <c r="B37" s="2">
        <f xml:space="preserve"> D36*1.38%</f>
        <v>515.79630820395005</v>
      </c>
      <c r="D37" s="2">
        <f>SUM(B31:B37)</f>
        <v>37892.340380953952</v>
      </c>
      <c r="F37" s="11" t="s">
        <v>54</v>
      </c>
      <c r="G37" s="11"/>
      <c r="H37" s="11"/>
      <c r="I37" s="12">
        <f xml:space="preserve"> J37*re/37*ans/12</f>
        <v>399.53975000000008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32901.698872749999</v>
      </c>
      <c r="C40" s="4"/>
      <c r="F40" s="11" t="s">
        <v>25</v>
      </c>
      <c r="G40" s="11"/>
      <c r="H40" s="11"/>
      <c r="I40" s="12">
        <f xml:space="preserve"> J40*re/37*ans/12</f>
        <v>2477.1464500000002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399.53975000000008</v>
      </c>
      <c r="C41" s="4">
        <v>3000</v>
      </c>
      <c r="F41" s="11" t="s">
        <v>42</v>
      </c>
      <c r="G41" s="11"/>
      <c r="H41" s="11"/>
      <c r="I41" s="12">
        <f xml:space="preserve"> J41*re</f>
        <v>30.237168280000006</v>
      </c>
      <c r="J41" s="13">
        <v>18.920000000000002</v>
      </c>
    </row>
    <row r="42" spans="1:10" ht="15.5" x14ac:dyDescent="0.35">
      <c r="A42" t="s">
        <v>0</v>
      </c>
      <c r="B42" s="2">
        <f t="shared" si="1"/>
        <v>1731.3389166666668</v>
      </c>
      <c r="C42" s="4">
        <v>13000</v>
      </c>
      <c r="F42" s="11" t="s">
        <v>53</v>
      </c>
      <c r="G42" s="10"/>
      <c r="H42" s="10"/>
      <c r="I42" s="12">
        <f xml:space="preserve"> J42*re/37*ans/12</f>
        <v>865.66945833333341</v>
      </c>
      <c r="J42" s="13">
        <v>6500</v>
      </c>
    </row>
    <row r="43" spans="1:10" x14ac:dyDescent="0.35">
      <c r="A43" t="s">
        <v>1</v>
      </c>
      <c r="B43" s="2">
        <f t="shared" si="1"/>
        <v>1504.9330583333333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692.5355666666668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1915.4574878600035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146.49790833333336</v>
      </c>
      <c r="C46" s="4">
        <v>1100</v>
      </c>
      <c r="D46" s="2">
        <f>SUM(B40:B46)</f>
        <v>39292.001560610006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542.22962153641811</v>
      </c>
      <c r="D47" s="2">
        <f>SUM(B40:B47)</f>
        <v>39834.231182146425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55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32901.698872749999</v>
      </c>
      <c r="C58" s="4"/>
      <c r="F58" s="11" t="s">
        <v>14</v>
      </c>
      <c r="G58" s="11"/>
      <c r="H58" s="11"/>
      <c r="I58" s="12">
        <f xml:space="preserve"> J58*re/37*ans/12</f>
        <v>1331.7991666666667</v>
      </c>
      <c r="J58" s="13">
        <v>10000</v>
      </c>
    </row>
    <row r="59" spans="1:11" x14ac:dyDescent="0.35">
      <c r="A59" t="s">
        <v>0</v>
      </c>
      <c r="B59" s="2">
        <f xml:space="preserve"> C59*re/37*ans/12</f>
        <v>1731.3389166666668</v>
      </c>
      <c r="C59" s="4">
        <v>13000</v>
      </c>
      <c r="F59" s="11" t="s">
        <v>40</v>
      </c>
      <c r="G59" s="11"/>
      <c r="H59" s="11"/>
      <c r="I59" s="12">
        <f xml:space="preserve"> J59*re</f>
        <v>1757.9749000000002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1504.9330583333333</v>
      </c>
      <c r="C60" s="4">
        <v>11300</v>
      </c>
      <c r="F60" s="11" t="s">
        <v>39</v>
      </c>
      <c r="G60" s="11"/>
      <c r="H60" s="11"/>
      <c r="I60" s="12">
        <f xml:space="preserve"> J60*re</f>
        <v>4634.6611000000003</v>
      </c>
      <c r="J60" s="13">
        <v>2900</v>
      </c>
    </row>
    <row r="61" spans="1:11" x14ac:dyDescent="0.35">
      <c r="A61" t="s">
        <v>38</v>
      </c>
      <c r="B61" s="2">
        <f t="shared" si="2"/>
        <v>692.5355666666668</v>
      </c>
      <c r="C61" s="4">
        <v>5200</v>
      </c>
      <c r="F61" s="11" t="s">
        <v>16</v>
      </c>
      <c r="G61" s="11"/>
      <c r="H61" s="11"/>
      <c r="I61" s="12">
        <f xml:space="preserve"> J61*re</f>
        <v>41.296428560000003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4538.4359466100068</v>
      </c>
      <c r="C62" s="4"/>
      <c r="F62" s="11" t="s">
        <v>37</v>
      </c>
      <c r="G62" s="11"/>
      <c r="H62" s="11"/>
      <c r="I62" s="12">
        <f xml:space="preserve"> J62*re/37*ans/12</f>
        <v>665.89958333333334</v>
      </c>
      <c r="J62" s="13">
        <v>5000</v>
      </c>
    </row>
    <row r="63" spans="1:11" x14ac:dyDescent="0.35">
      <c r="A63" t="s">
        <v>51</v>
      </c>
      <c r="B63" s="2">
        <f xml:space="preserve"> C63*re/37*ans/12</f>
        <v>146.49790833333336</v>
      </c>
      <c r="C63" s="4">
        <v>1100</v>
      </c>
      <c r="D63" s="2">
        <f>SUM(B57:B63)</f>
        <v>41515.440269360006</v>
      </c>
      <c r="F63" s="11" t="s">
        <v>41</v>
      </c>
      <c r="G63" s="11"/>
      <c r="H63" s="11"/>
      <c r="I63" s="12">
        <f xml:space="preserve"> J63*re/37*ans/12</f>
        <v>1331.7991666666667</v>
      </c>
      <c r="J63" s="13">
        <v>10000</v>
      </c>
    </row>
    <row r="64" spans="1:11" x14ac:dyDescent="0.35">
      <c r="A64" t="s">
        <v>52</v>
      </c>
      <c r="B64" s="2">
        <f xml:space="preserve"> D63*1.38%</f>
        <v>572.91307571716811</v>
      </c>
      <c r="D64" s="2">
        <f>SUM(B57:B64)</f>
        <v>42088.353345077172</v>
      </c>
      <c r="F64" s="11" t="s">
        <v>54</v>
      </c>
      <c r="G64" s="11"/>
      <c r="H64" s="11"/>
      <c r="I64" s="12">
        <f xml:space="preserve"> J64*re/37*ans/12</f>
        <v>399.53975000000008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2477.1464500000002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30.237168280000006</v>
      </c>
      <c r="J68" s="13">
        <v>18.920000000000002</v>
      </c>
    </row>
    <row r="69" spans="1:10" ht="15.5" x14ac:dyDescent="0.35">
      <c r="A69" t="s">
        <v>30</v>
      </c>
      <c r="B69" s="2">
        <f>trin31/37*ans</f>
        <v>32901.698872749999</v>
      </c>
      <c r="C69" s="4"/>
      <c r="F69" s="11" t="s">
        <v>53</v>
      </c>
      <c r="G69" s="10"/>
      <c r="H69" s="10"/>
      <c r="I69" s="12">
        <f xml:space="preserve"> J69*re/37*ans/12</f>
        <v>865.66945833333341</v>
      </c>
      <c r="J69" s="13">
        <v>6500</v>
      </c>
    </row>
    <row r="70" spans="1:10" x14ac:dyDescent="0.35">
      <c r="A70" t="s">
        <v>0</v>
      </c>
      <c r="B70" s="2">
        <f xml:space="preserve"> C70*re/37*ans/12</f>
        <v>1731.3389166666668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1504.9330583333333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692.5355666666668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4538.4359466100068</v>
      </c>
      <c r="C73" s="4"/>
    </row>
    <row r="74" spans="1:10" x14ac:dyDescent="0.35">
      <c r="A74" t="s">
        <v>11</v>
      </c>
      <c r="B74" s="2">
        <f xml:space="preserve"> C74*re/37*ans/12</f>
        <v>1331.7991666666667</v>
      </c>
      <c r="C74" s="43">
        <v>10000</v>
      </c>
      <c r="F74" s="42"/>
    </row>
    <row r="75" spans="1:10" x14ac:dyDescent="0.35">
      <c r="A75" t="s">
        <v>51</v>
      </c>
      <c r="B75" s="2">
        <f xml:space="preserve"> C75*re/37*ans/12</f>
        <v>146.49790833333336</v>
      </c>
      <c r="C75" s="4">
        <v>1100</v>
      </c>
      <c r="D75" s="2">
        <f>SUM(B69:B75)</f>
        <v>42847.23943602667</v>
      </c>
      <c r="I75" s="2"/>
    </row>
    <row r="76" spans="1:10" x14ac:dyDescent="0.35">
      <c r="A76" t="s">
        <v>52</v>
      </c>
      <c r="B76" s="2">
        <f xml:space="preserve"> D75*1.38%</f>
        <v>591.29190421716805</v>
      </c>
      <c r="D76" s="2">
        <f>SUM(B69:B76)</f>
        <v>43438.531340243841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55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39401.283673029997</v>
      </c>
      <c r="C85" s="4"/>
      <c r="F85" s="11" t="s">
        <v>14</v>
      </c>
      <c r="G85" s="11"/>
      <c r="H85" s="11"/>
      <c r="I85" s="12">
        <f xml:space="preserve"> J85*re/37*ans/12</f>
        <v>1331.7991666666667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732.4895416666667</v>
      </c>
      <c r="C86" s="4">
        <v>5500</v>
      </c>
      <c r="F86" s="11" t="s">
        <v>40</v>
      </c>
      <c r="G86" s="11"/>
      <c r="H86" s="11"/>
      <c r="I86" s="12">
        <f xml:space="preserve"> J86*re</f>
        <v>1757.9749000000002</v>
      </c>
      <c r="J86" s="13">
        <v>1100</v>
      </c>
    </row>
    <row r="87" spans="1:11" x14ac:dyDescent="0.35">
      <c r="A87" t="s">
        <v>1</v>
      </c>
      <c r="B87" s="2">
        <f t="shared" si="4"/>
        <v>1504.9330583333333</v>
      </c>
      <c r="C87" s="4">
        <v>11300</v>
      </c>
      <c r="F87" s="11" t="s">
        <v>39</v>
      </c>
      <c r="G87" s="11"/>
      <c r="H87" s="11"/>
      <c r="I87" s="12">
        <f xml:space="preserve"> J87*re</f>
        <v>4634.6611000000003</v>
      </c>
      <c r="J87" s="13">
        <v>2900</v>
      </c>
    </row>
    <row r="88" spans="1:11" x14ac:dyDescent="0.35">
      <c r="A88" t="s">
        <v>38</v>
      </c>
      <c r="B88" s="2">
        <f t="shared" si="4"/>
        <v>692.5355666666668</v>
      </c>
      <c r="C88" s="4">
        <v>5200</v>
      </c>
      <c r="F88" s="11" t="s">
        <v>16</v>
      </c>
      <c r="G88" s="11"/>
      <c r="H88" s="11"/>
      <c r="I88" s="12">
        <f xml:space="preserve"> J88*re</f>
        <v>41.296428560000003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146.49790833333336</v>
      </c>
      <c r="C89" s="4">
        <v>1100</v>
      </c>
      <c r="F89" s="11" t="s">
        <v>37</v>
      </c>
      <c r="G89" s="11"/>
      <c r="H89" s="11"/>
      <c r="I89" s="12">
        <f xml:space="preserve"> J89*re/37*ans/12</f>
        <v>665.89958333333334</v>
      </c>
      <c r="J89" s="13">
        <v>5000</v>
      </c>
    </row>
    <row r="90" spans="1:11" x14ac:dyDescent="0.35">
      <c r="A90" t="s">
        <v>21</v>
      </c>
      <c r="B90" s="2">
        <f t="shared" si="4"/>
        <v>1731.3389166666668</v>
      </c>
      <c r="C90" s="4">
        <v>13000</v>
      </c>
      <c r="F90" s="11" t="s">
        <v>41</v>
      </c>
      <c r="G90" s="11"/>
      <c r="H90" s="11"/>
      <c r="I90" s="12">
        <f xml:space="preserve"> J90*re/37*ans/12</f>
        <v>1331.7991666666667</v>
      </c>
      <c r="J90" s="13">
        <v>10000</v>
      </c>
    </row>
    <row r="91" spans="1:11" x14ac:dyDescent="0.35">
      <c r="A91" t="s">
        <v>20</v>
      </c>
      <c r="B91" s="2">
        <f t="shared" si="4"/>
        <v>1265.2092083333334</v>
      </c>
      <c r="C91" s="4">
        <v>9500</v>
      </c>
      <c r="D91" s="2">
        <f>SUM(B84:B91)</f>
        <v>45474.28787303</v>
      </c>
      <c r="F91" s="11" t="s">
        <v>54</v>
      </c>
      <c r="G91" s="11"/>
      <c r="H91" s="11"/>
      <c r="I91" s="12">
        <f xml:space="preserve"> J91*re/37*ans/12</f>
        <v>399.53975000000008</v>
      </c>
      <c r="J91" s="13">
        <v>3000</v>
      </c>
    </row>
    <row r="92" spans="1:11" x14ac:dyDescent="0.35">
      <c r="A92" t="s">
        <v>52</v>
      </c>
      <c r="B92" s="2">
        <f xml:space="preserve"> D91*1.38%</f>
        <v>627.54517264781396</v>
      </c>
      <c r="D92" s="2">
        <f>SUM(B85:B92)</f>
        <v>46101.833045677813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2477.1464500000002</v>
      </c>
      <c r="J94" s="13">
        <v>18600</v>
      </c>
    </row>
    <row r="95" spans="1:11" x14ac:dyDescent="0.35">
      <c r="A95" t="s">
        <v>33</v>
      </c>
      <c r="B95" s="2">
        <f>trin43/37*ans</f>
        <v>39401.283673029997</v>
      </c>
      <c r="C95" s="4"/>
      <c r="F95" s="11" t="s">
        <v>42</v>
      </c>
      <c r="G95" s="11"/>
      <c r="H95" s="11"/>
      <c r="I95" s="12">
        <f xml:space="preserve"> J95*re</f>
        <v>30.237168280000006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732.4895416666667</v>
      </c>
      <c r="C96" s="4">
        <v>5500</v>
      </c>
      <c r="F96" s="11" t="s">
        <v>53</v>
      </c>
      <c r="G96" s="10"/>
      <c r="H96" s="10"/>
      <c r="I96" s="12">
        <f xml:space="preserve"> J96*re/37*ans/12</f>
        <v>865.66945833333341</v>
      </c>
      <c r="J96" s="13">
        <v>6500</v>
      </c>
    </row>
    <row r="97" spans="1:11" x14ac:dyDescent="0.35">
      <c r="A97" t="s">
        <v>1</v>
      </c>
      <c r="B97" s="2">
        <f t="shared" si="5"/>
        <v>1504.9330583333333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266.35983333333337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146.49790833333336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1731.3389166666668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1784.7440632500002</v>
      </c>
      <c r="C101" s="4"/>
    </row>
    <row r="102" spans="1:11" x14ac:dyDescent="0.35">
      <c r="A102" t="s">
        <v>23</v>
      </c>
      <c r="B102" s="2">
        <f xml:space="preserve"> C102*re/37*ans/12</f>
        <v>215.75146500000002</v>
      </c>
      <c r="C102" s="4">
        <v>1620</v>
      </c>
      <c r="D102" s="2">
        <f>SUM(B95:B102)</f>
        <v>45783.398459613338</v>
      </c>
    </row>
    <row r="103" spans="1:11" x14ac:dyDescent="0.35">
      <c r="A103" t="s">
        <v>52</v>
      </c>
      <c r="B103" s="2">
        <f xml:space="preserve"> D102*1.38%</f>
        <v>631.81089874266399</v>
      </c>
      <c r="D103" s="2">
        <f>SUM(B95:B103)</f>
        <v>46415.209358356005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310.79398073000004</v>
      </c>
      <c r="C106" s="4">
        <v>194.47</v>
      </c>
      <c r="E106" t="s">
        <v>29</v>
      </c>
      <c r="G106" s="2">
        <f xml:space="preserve"> H106*re</f>
        <v>250.17580986000002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55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31543.679244089999</v>
      </c>
      <c r="C115" s="4"/>
      <c r="F115" s="11" t="s">
        <v>14</v>
      </c>
      <c r="G115" s="11"/>
      <c r="H115" s="11"/>
      <c r="I115" s="12">
        <f xml:space="preserve"> J115*re/37*ans/12</f>
        <v>1331.7991666666667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532.71966666666674</v>
      </c>
      <c r="C116" s="4">
        <v>4000</v>
      </c>
      <c r="F116" s="11" t="s">
        <v>40</v>
      </c>
      <c r="G116" s="11"/>
      <c r="H116" s="11"/>
      <c r="I116" s="12">
        <f xml:space="preserve"> J116*re</f>
        <v>1757.9749000000002</v>
      </c>
      <c r="J116" s="13">
        <v>1100</v>
      </c>
    </row>
    <row r="117" spans="1:10" x14ac:dyDescent="0.35">
      <c r="A117" t="s">
        <v>0</v>
      </c>
      <c r="B117" s="2">
        <f t="shared" si="6"/>
        <v>2050.9707166666667</v>
      </c>
      <c r="C117" s="4">
        <v>15400</v>
      </c>
      <c r="F117" s="11" t="s">
        <v>39</v>
      </c>
      <c r="G117" s="11"/>
      <c r="H117" s="11"/>
      <c r="I117" s="12">
        <f xml:space="preserve"> J117*re</f>
        <v>4634.6611000000003</v>
      </c>
      <c r="J117" s="13">
        <v>2900</v>
      </c>
    </row>
    <row r="118" spans="1:10" x14ac:dyDescent="0.35">
      <c r="A118" t="s">
        <v>1</v>
      </c>
      <c r="B118" s="2">
        <f t="shared" si="6"/>
        <v>1504.9330583333333</v>
      </c>
      <c r="C118" s="4">
        <v>11300</v>
      </c>
      <c r="F118" s="11" t="s">
        <v>16</v>
      </c>
      <c r="G118" s="11"/>
      <c r="H118" s="11"/>
      <c r="I118" s="12">
        <f xml:space="preserve"> J118*re</f>
        <v>41.296428560000003</v>
      </c>
      <c r="J118" s="13">
        <v>25.84</v>
      </c>
    </row>
    <row r="119" spans="1:10" x14ac:dyDescent="0.35">
      <c r="A119" t="s">
        <v>38</v>
      </c>
      <c r="B119" s="2">
        <f t="shared" si="6"/>
        <v>692.5355666666668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665.89958333333334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146.49790833333336</v>
      </c>
      <c r="C120" s="4">
        <v>1100</v>
      </c>
      <c r="D120" s="2">
        <f>SUM(B115:B120)</f>
        <v>36471.336160756669</v>
      </c>
      <c r="F120" s="11" t="s">
        <v>41</v>
      </c>
      <c r="G120" s="11"/>
      <c r="H120" s="11"/>
      <c r="I120" s="12">
        <f xml:space="preserve"> J120*re/37*ans/12</f>
        <v>1331.7991666666667</v>
      </c>
      <c r="J120" s="13">
        <v>10000</v>
      </c>
    </row>
    <row r="121" spans="1:10" x14ac:dyDescent="0.35">
      <c r="A121" t="s">
        <v>52</v>
      </c>
      <c r="B121" s="2">
        <f xml:space="preserve"> D120*1.38%</f>
        <v>503.30443901844205</v>
      </c>
      <c r="D121" s="2">
        <f>SUM(B115:B121)</f>
        <v>36974.640599775114</v>
      </c>
      <c r="F121" s="11" t="s">
        <v>54</v>
      </c>
      <c r="G121" s="11"/>
      <c r="H121" s="11"/>
      <c r="I121" s="12">
        <f xml:space="preserve"> J121*re/37*ans/12</f>
        <v>399.53975000000008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2477.1464500000002</v>
      </c>
      <c r="J124" s="13">
        <v>18600</v>
      </c>
    </row>
    <row r="125" spans="1:10" x14ac:dyDescent="0.35">
      <c r="A125" t="s">
        <v>44</v>
      </c>
      <c r="B125" s="2">
        <f>trin28/37*ans</f>
        <v>31543.679244089999</v>
      </c>
      <c r="C125" s="4"/>
      <c r="F125" s="11" t="s">
        <v>42</v>
      </c>
      <c r="G125" s="11"/>
      <c r="H125" s="11"/>
      <c r="I125" s="12">
        <f xml:space="preserve"> J125*re</f>
        <v>30.237168280000006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532.71966666666674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865.66945833333341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2050.9707166666667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1504.9330583333333</v>
      </c>
      <c r="C128" s="4">
        <v>11300</v>
      </c>
    </row>
    <row r="129" spans="1:11" x14ac:dyDescent="0.35">
      <c r="A129" t="s">
        <v>38</v>
      </c>
      <c r="B129" s="2">
        <f t="shared" si="8"/>
        <v>692.5355666666668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1358.0196286600003</v>
      </c>
      <c r="C130" s="4"/>
    </row>
    <row r="131" spans="1:11" x14ac:dyDescent="0.35">
      <c r="A131" t="s">
        <v>51</v>
      </c>
      <c r="B131" s="2">
        <f xml:space="preserve"> C131*re/37*ans/12</f>
        <v>146.49790833333336</v>
      </c>
      <c r="C131" s="4">
        <v>1100</v>
      </c>
      <c r="D131" s="2">
        <f>SUM(B125:B131)</f>
        <v>37829.355789416673</v>
      </c>
    </row>
    <row r="132" spans="1:11" x14ac:dyDescent="0.35">
      <c r="A132" t="s">
        <v>52</v>
      </c>
      <c r="B132" s="2">
        <f xml:space="preserve"> D131*1.38%</f>
        <v>522.0451098939501</v>
      </c>
      <c r="D132" s="2">
        <f>SUM(B125:B132)</f>
        <v>38351.400899310625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55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31543.679244089999</v>
      </c>
      <c r="C141" s="4"/>
      <c r="F141" s="11" t="s">
        <v>14</v>
      </c>
      <c r="G141" s="11"/>
      <c r="H141" s="11"/>
      <c r="I141" s="12">
        <f xml:space="preserve"> J141*re/37*ans/12</f>
        <v>1331.7991666666667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266.35983333333337</v>
      </c>
      <c r="C142" s="4">
        <v>2000</v>
      </c>
      <c r="F142" s="11" t="s">
        <v>40</v>
      </c>
      <c r="G142" s="11"/>
      <c r="H142" s="11"/>
      <c r="I142" s="12">
        <f xml:space="preserve"> J142*re</f>
        <v>1757.9749000000002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2050.9707166666667</v>
      </c>
      <c r="C143" s="4">
        <v>15400</v>
      </c>
      <c r="F143" s="11" t="s">
        <v>39</v>
      </c>
      <c r="G143" s="11"/>
      <c r="H143" s="11"/>
      <c r="I143" s="12">
        <f xml:space="preserve"> J143*re</f>
        <v>4634.6611000000003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1504.9330583333333</v>
      </c>
      <c r="C144" s="4">
        <v>11300</v>
      </c>
      <c r="F144" s="11" t="s">
        <v>16</v>
      </c>
      <c r="G144" s="11"/>
      <c r="H144" s="11"/>
      <c r="I144" s="12">
        <f xml:space="preserve"> J144*re</f>
        <v>41.296428560000003</v>
      </c>
      <c r="J144" s="13">
        <v>25.84</v>
      </c>
    </row>
    <row r="145" spans="1:10" x14ac:dyDescent="0.35">
      <c r="A145" t="s">
        <v>38</v>
      </c>
      <c r="B145" s="2">
        <f t="shared" si="9"/>
        <v>692.5355666666668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665.89958333333334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2300.2142671100046</v>
      </c>
      <c r="C146" s="4"/>
      <c r="F146" s="11" t="s">
        <v>41</v>
      </c>
      <c r="G146" s="11"/>
      <c r="H146" s="11"/>
      <c r="I146" s="12">
        <f xml:space="preserve"> J146*re/37*ans/12</f>
        <v>1331.7991666666667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146.49790833333336</v>
      </c>
      <c r="C147" s="4">
        <v>1100</v>
      </c>
      <c r="D147" s="2">
        <f>SUM(B140:B147)</f>
        <v>38505.190594533342</v>
      </c>
      <c r="F147" s="11" t="s">
        <v>54</v>
      </c>
      <c r="G147" s="11"/>
      <c r="H147" s="11"/>
      <c r="I147" s="12">
        <f xml:space="preserve"> J147*re/37*ans/12</f>
        <v>399.53975000000008</v>
      </c>
      <c r="J147" s="13">
        <v>3000</v>
      </c>
    </row>
    <row r="148" spans="1:10" x14ac:dyDescent="0.35">
      <c r="A148" t="s">
        <v>52</v>
      </c>
      <c r="B148" s="2">
        <f xml:space="preserve"> D147*1.38%</f>
        <v>531.37163020456012</v>
      </c>
      <c r="D148" s="2">
        <f>SUM(B140:B148)</f>
        <v>39036.5622247379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2477.1464500000002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30.237168280000006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865.66945833333341</v>
      </c>
      <c r="J152" s="13">
        <v>6500</v>
      </c>
    </row>
    <row r="153" spans="1:10" x14ac:dyDescent="0.35">
      <c r="A153" t="s">
        <v>44</v>
      </c>
      <c r="B153" s="2">
        <f>trin28/37*ans</f>
        <v>31543.679244089999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266.35983333333337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2050.9707166666667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1504.9330583333333</v>
      </c>
      <c r="C156" s="4">
        <v>11300</v>
      </c>
    </row>
    <row r="157" spans="1:10" x14ac:dyDescent="0.35">
      <c r="A157" t="s">
        <v>38</v>
      </c>
      <c r="B157" s="2">
        <f t="shared" si="10"/>
        <v>692.5355666666668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4277.2807844200033</v>
      </c>
      <c r="C158" s="4"/>
    </row>
    <row r="159" spans="1:10" x14ac:dyDescent="0.35">
      <c r="A159" t="s">
        <v>51</v>
      </c>
      <c r="B159" s="2">
        <f xml:space="preserve"> C159*re/37*ans/12</f>
        <v>146.49790833333336</v>
      </c>
      <c r="C159" s="4">
        <v>1100</v>
      </c>
      <c r="D159" s="2">
        <f>SUM(B153:B159)</f>
        <v>40482.257111843341</v>
      </c>
    </row>
    <row r="160" spans="1:10" x14ac:dyDescent="0.35">
      <c r="A160" t="s">
        <v>52</v>
      </c>
      <c r="B160" s="2">
        <f xml:space="preserve"> D159*1.38%</f>
        <v>558.65514814343805</v>
      </c>
      <c r="D160" s="2">
        <f>SUM(B153:B160)</f>
        <v>41040.912259986777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55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35315.286539320005</v>
      </c>
      <c r="C168" s="4"/>
      <c r="F168" s="11" t="s">
        <v>14</v>
      </c>
      <c r="G168" s="11"/>
      <c r="H168" s="11"/>
      <c r="I168" s="12">
        <f xml:space="preserve"> J168*re/37*ans/12</f>
        <v>1331.7991666666667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612.62761666666677</v>
      </c>
      <c r="C169" s="4">
        <v>4600</v>
      </c>
      <c r="F169" s="11" t="s">
        <v>40</v>
      </c>
      <c r="G169" s="11"/>
      <c r="H169" s="11"/>
      <c r="I169" s="12">
        <f xml:space="preserve"> J169*re</f>
        <v>1757.9749000000002</v>
      </c>
      <c r="J169" s="13">
        <v>1100</v>
      </c>
    </row>
    <row r="170" spans="1:11" x14ac:dyDescent="0.35">
      <c r="A170" t="s">
        <v>0</v>
      </c>
      <c r="B170" s="2">
        <f t="shared" si="11"/>
        <v>2050.9707166666667</v>
      </c>
      <c r="C170" s="4">
        <v>15400</v>
      </c>
      <c r="F170" s="11" t="s">
        <v>39</v>
      </c>
      <c r="G170" s="11"/>
      <c r="H170" s="11"/>
      <c r="I170" s="12">
        <f xml:space="preserve"> J170*re</f>
        <v>4634.6611000000003</v>
      </c>
      <c r="J170" s="13">
        <v>2900</v>
      </c>
    </row>
    <row r="171" spans="1:11" x14ac:dyDescent="0.35">
      <c r="A171" t="s">
        <v>1</v>
      </c>
      <c r="B171" s="2">
        <f t="shared" si="11"/>
        <v>1504.9330583333333</v>
      </c>
      <c r="C171" s="4">
        <v>11300</v>
      </c>
      <c r="F171" s="11" t="s">
        <v>16</v>
      </c>
      <c r="G171" s="11"/>
      <c r="H171" s="11"/>
      <c r="I171" s="12">
        <f xml:space="preserve"> J171*re</f>
        <v>41.296428560000003</v>
      </c>
      <c r="J171" s="13">
        <v>25.84</v>
      </c>
    </row>
    <row r="172" spans="1:11" x14ac:dyDescent="0.35">
      <c r="A172" t="s">
        <v>38</v>
      </c>
      <c r="B172" s="2">
        <f t="shared" si="11"/>
        <v>692.5355666666668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665.89958333333334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146.49790833333336</v>
      </c>
      <c r="C173" s="4">
        <v>1100</v>
      </c>
      <c r="D173" s="2">
        <f>SUM(B168:B173)</f>
        <v>40322.851405986665</v>
      </c>
      <c r="F173" s="11" t="s">
        <v>41</v>
      </c>
      <c r="G173" s="11"/>
      <c r="H173" s="11"/>
      <c r="I173" s="12">
        <f xml:space="preserve"> J173*re/37*ans/12</f>
        <v>1331.7991666666667</v>
      </c>
      <c r="J173" s="13">
        <v>10000</v>
      </c>
    </row>
    <row r="174" spans="1:11" x14ac:dyDescent="0.35">
      <c r="A174" t="s">
        <v>52</v>
      </c>
      <c r="B174" s="2">
        <f xml:space="preserve"> D173*1.38%</f>
        <v>556.45534940261598</v>
      </c>
      <c r="D174" s="2">
        <f>SUM(B168:B174)</f>
        <v>40879.306755389283</v>
      </c>
      <c r="F174" s="11" t="s">
        <v>54</v>
      </c>
      <c r="G174" s="11"/>
      <c r="H174" s="11"/>
      <c r="I174" s="12">
        <f xml:space="preserve"> J174*re/37*ans/12</f>
        <v>399.53975000000008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2477.1464500000002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30.237168280000006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865.66945833333341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55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31105.687788550003</v>
      </c>
      <c r="D194" s="35">
        <f xml:space="preserve"> C194*12</f>
        <v>373268.25346260006</v>
      </c>
    </row>
    <row r="195" spans="1:4" x14ac:dyDescent="0.35">
      <c r="A195" s="4">
        <v>28</v>
      </c>
      <c r="B195" s="35">
        <v>19737.509999999998</v>
      </c>
      <c r="C195" s="36">
        <f t="shared" si="12"/>
        <v>31543.679244089999</v>
      </c>
      <c r="D195" s="35">
        <f t="shared" ref="D195:D219" si="13" xml:space="preserve"> C195*12</f>
        <v>378524.15092907997</v>
      </c>
    </row>
    <row r="196" spans="1:4" x14ac:dyDescent="0.35">
      <c r="A196" s="4">
        <v>29</v>
      </c>
      <c r="B196" s="35">
        <v>20016.22</v>
      </c>
      <c r="C196" s="36">
        <f t="shared" si="12"/>
        <v>31989.102138980004</v>
      </c>
      <c r="D196" s="35">
        <f t="shared" si="13"/>
        <v>383869.22566776007</v>
      </c>
    </row>
    <row r="197" spans="1:4" x14ac:dyDescent="0.35">
      <c r="A197" s="4">
        <v>30</v>
      </c>
      <c r="B197" s="35">
        <v>20299.27</v>
      </c>
      <c r="C197" s="36">
        <f t="shared" si="12"/>
        <v>32441.461043930001</v>
      </c>
      <c r="D197" s="35">
        <f t="shared" si="13"/>
        <v>389297.53252716002</v>
      </c>
    </row>
    <row r="198" spans="1:4" x14ac:dyDescent="0.35">
      <c r="A198" s="4">
        <v>31</v>
      </c>
      <c r="B198" s="35">
        <v>20587.25</v>
      </c>
      <c r="C198" s="36">
        <f t="shared" si="12"/>
        <v>32901.698872749999</v>
      </c>
      <c r="D198" s="35">
        <f t="shared" si="13"/>
        <v>394820.38647299999</v>
      </c>
    </row>
    <row r="199" spans="1:4" x14ac:dyDescent="0.35">
      <c r="A199" s="4">
        <v>32</v>
      </c>
      <c r="B199" s="35">
        <v>20879.7</v>
      </c>
      <c r="C199" s="36">
        <f t="shared" si="12"/>
        <v>33369.080472300004</v>
      </c>
      <c r="D199" s="35">
        <f t="shared" si="13"/>
        <v>400428.96566760004</v>
      </c>
    </row>
    <row r="200" spans="1:4" x14ac:dyDescent="0.35">
      <c r="A200" s="4">
        <v>33</v>
      </c>
      <c r="B200" s="35">
        <v>21176.799999999999</v>
      </c>
      <c r="C200" s="36">
        <f t="shared" si="12"/>
        <v>33843.893511200004</v>
      </c>
      <c r="D200" s="35">
        <f t="shared" si="13"/>
        <v>406126.72213440004</v>
      </c>
    </row>
    <row r="201" spans="1:4" x14ac:dyDescent="0.35">
      <c r="A201" s="4">
        <v>34</v>
      </c>
      <c r="B201" s="35">
        <v>21479.17</v>
      </c>
      <c r="C201" s="36">
        <f t="shared" si="12"/>
        <v>34327.128848029999</v>
      </c>
      <c r="D201" s="35">
        <f t="shared" si="13"/>
        <v>411925.54617635999</v>
      </c>
    </row>
    <row r="202" spans="1:4" x14ac:dyDescent="0.35">
      <c r="A202" s="4">
        <v>35</v>
      </c>
      <c r="B202" s="35">
        <v>21785.79</v>
      </c>
      <c r="C202" s="36">
        <f t="shared" si="12"/>
        <v>34817.156360610003</v>
      </c>
      <c r="D202" s="35">
        <f t="shared" si="13"/>
        <v>417805.87632732</v>
      </c>
    </row>
    <row r="203" spans="1:4" x14ac:dyDescent="0.35">
      <c r="A203" s="4">
        <v>36</v>
      </c>
      <c r="B203" s="35">
        <v>22097.48</v>
      </c>
      <c r="C203" s="36">
        <f t="shared" si="12"/>
        <v>35315.286539320005</v>
      </c>
      <c r="D203" s="35">
        <f t="shared" si="13"/>
        <v>423783.43847184005</v>
      </c>
    </row>
    <row r="204" spans="1:4" x14ac:dyDescent="0.35">
      <c r="A204" s="4">
        <v>37</v>
      </c>
      <c r="B204" s="35">
        <v>22413.89</v>
      </c>
      <c r="C204" s="36">
        <f t="shared" si="12"/>
        <v>35820.960028510002</v>
      </c>
      <c r="D204" s="35">
        <f t="shared" si="13"/>
        <v>429851.52034212003</v>
      </c>
    </row>
    <row r="205" spans="1:4" x14ac:dyDescent="0.35">
      <c r="A205" s="4">
        <v>38</v>
      </c>
      <c r="B205" s="35">
        <v>22755.919999999998</v>
      </c>
      <c r="C205" s="36">
        <f t="shared" si="12"/>
        <v>36367.578351279997</v>
      </c>
      <c r="D205" s="35">
        <f t="shared" si="13"/>
        <v>436410.94021535997</v>
      </c>
    </row>
    <row r="206" spans="1:4" x14ac:dyDescent="0.35">
      <c r="A206" s="4">
        <v>39</v>
      </c>
      <c r="B206" s="35">
        <v>23088.89</v>
      </c>
      <c r="C206" s="36">
        <f t="shared" si="12"/>
        <v>36899.717353510001</v>
      </c>
      <c r="D206" s="35">
        <f t="shared" si="13"/>
        <v>442796.60824212001</v>
      </c>
    </row>
    <row r="207" spans="1:4" x14ac:dyDescent="0.35">
      <c r="A207" s="4">
        <v>40</v>
      </c>
      <c r="B207" s="35">
        <v>23427.040000000001</v>
      </c>
      <c r="C207" s="36">
        <f t="shared" si="12"/>
        <v>37440.134819360006</v>
      </c>
      <c r="D207" s="35">
        <f t="shared" si="13"/>
        <v>449281.61783232004</v>
      </c>
    </row>
    <row r="208" spans="1:4" x14ac:dyDescent="0.35">
      <c r="A208" s="4">
        <v>41</v>
      </c>
      <c r="B208" s="35">
        <v>23770.06</v>
      </c>
      <c r="C208" s="36">
        <f t="shared" si="12"/>
        <v>37988.335319540005</v>
      </c>
      <c r="D208" s="35">
        <f t="shared" si="13"/>
        <v>455860.02383448009</v>
      </c>
    </row>
    <row r="209" spans="1:4" x14ac:dyDescent="0.35">
      <c r="A209" s="4">
        <v>42</v>
      </c>
      <c r="B209" s="35">
        <v>24118.18</v>
      </c>
      <c r="C209" s="36">
        <f t="shared" si="12"/>
        <v>38544.68643062</v>
      </c>
      <c r="D209" s="35">
        <f t="shared" si="13"/>
        <v>462536.23716744001</v>
      </c>
    </row>
    <row r="210" spans="1:4" x14ac:dyDescent="0.35">
      <c r="A210" s="4">
        <v>43</v>
      </c>
      <c r="B210" s="35">
        <v>24654.17</v>
      </c>
      <c r="C210" s="36">
        <f t="shared" si="12"/>
        <v>39401.283673029997</v>
      </c>
      <c r="D210" s="35">
        <f t="shared" si="13"/>
        <v>472815.40407635993</v>
      </c>
    </row>
    <row r="211" spans="1:4" x14ac:dyDescent="0.35">
      <c r="A211" s="4">
        <v>44</v>
      </c>
      <c r="B211" s="35">
        <v>25205.03</v>
      </c>
      <c r="C211" s="36">
        <f t="shared" si="12"/>
        <v>40281.645539769997</v>
      </c>
      <c r="D211" s="35">
        <f t="shared" si="13"/>
        <v>483379.74647724</v>
      </c>
    </row>
    <row r="212" spans="1:4" x14ac:dyDescent="0.35">
      <c r="A212" s="4">
        <v>45</v>
      </c>
      <c r="B212" s="35">
        <v>25770.92</v>
      </c>
      <c r="C212" s="36">
        <f t="shared" si="12"/>
        <v>41186.027736279997</v>
      </c>
      <c r="D212" s="35">
        <f t="shared" si="13"/>
        <v>494232.33283535996</v>
      </c>
    </row>
    <row r="213" spans="1:4" x14ac:dyDescent="0.35">
      <c r="A213" s="4">
        <v>46</v>
      </c>
      <c r="B213" s="35">
        <v>26352.400000000001</v>
      </c>
      <c r="C213" s="36">
        <f t="shared" si="12"/>
        <v>42115.325231600007</v>
      </c>
      <c r="D213" s="35">
        <f t="shared" si="13"/>
        <v>505383.90277920011</v>
      </c>
    </row>
    <row r="214" spans="1:4" x14ac:dyDescent="0.35">
      <c r="A214" s="4">
        <v>47</v>
      </c>
      <c r="B214" s="35">
        <v>26821.51</v>
      </c>
      <c r="C214" s="36">
        <f t="shared" si="12"/>
        <v>42865.03760009</v>
      </c>
      <c r="D214" s="35">
        <f t="shared" si="13"/>
        <v>514380.45120108</v>
      </c>
    </row>
    <row r="215" spans="1:4" x14ac:dyDescent="0.35">
      <c r="A215" s="4">
        <v>48</v>
      </c>
      <c r="B215" s="35">
        <v>28054.39</v>
      </c>
      <c r="C215" s="36">
        <f t="shared" si="12"/>
        <v>44835.37586801</v>
      </c>
      <c r="D215" s="35">
        <f t="shared" si="13"/>
        <v>538024.51041612006</v>
      </c>
    </row>
    <row r="216" spans="1:4" x14ac:dyDescent="0.35">
      <c r="A216" s="4">
        <v>49</v>
      </c>
      <c r="B216" s="35">
        <v>29937.17</v>
      </c>
      <c r="C216" s="36">
        <f t="shared" si="12"/>
        <v>47844.357670030004</v>
      </c>
      <c r="D216" s="35">
        <f t="shared" si="13"/>
        <v>574132.29204036004</v>
      </c>
    </row>
    <row r="217" spans="1:4" x14ac:dyDescent="0.35">
      <c r="A217" s="4">
        <v>50</v>
      </c>
      <c r="B217" s="35">
        <v>32026.99</v>
      </c>
      <c r="C217" s="36">
        <f t="shared" si="12"/>
        <v>51184.222311410005</v>
      </c>
      <c r="D217" s="35">
        <f t="shared" si="13"/>
        <v>614210.66773692006</v>
      </c>
    </row>
    <row r="218" spans="1:4" x14ac:dyDescent="0.35">
      <c r="A218" s="4">
        <v>51</v>
      </c>
      <c r="B218" s="35">
        <v>35376.15</v>
      </c>
      <c r="C218" s="36">
        <f t="shared" si="12"/>
        <v>56536.712507850003</v>
      </c>
      <c r="D218" s="35">
        <f t="shared" si="13"/>
        <v>678440.55009420007</v>
      </c>
    </row>
    <row r="219" spans="1:4" x14ac:dyDescent="0.35">
      <c r="A219" s="4">
        <v>52</v>
      </c>
      <c r="B219" s="35">
        <v>40253.68</v>
      </c>
      <c r="C219" s="36">
        <f t="shared" si="12"/>
        <v>64331.780975120004</v>
      </c>
      <c r="D219" s="35">
        <f t="shared" si="13"/>
        <v>771981.37170144008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2025-06-03T09:09:27Z</dcterms:modified>
</cp:coreProperties>
</file>